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rbela\Sales Studies\"/>
    </mc:Choice>
  </mc:AlternateContent>
  <xr:revisionPtr revIDLastSave="0" documentId="13_ncr:1_{01202FE6-8FA7-4ED8-A089-455E9D9A81D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E.C.F. Analysis" sheetId="4" r:id="rId1"/>
    <sheet name="Sheet1" sheetId="1" r:id="rId2"/>
    <sheet name="Sheet2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4" l="1"/>
  <c r="G14" i="4"/>
  <c r="F14" i="4"/>
  <c r="I16" i="4" l="1"/>
  <c r="I15" i="4"/>
</calcChain>
</file>

<file path=xl/sharedStrings.xml><?xml version="1.0" encoding="utf-8"?>
<sst xmlns="http://schemas.openxmlformats.org/spreadsheetml/2006/main" count="51" uniqueCount="34">
  <si>
    <t>Parcel Number</t>
  </si>
  <si>
    <t>Street Address</t>
  </si>
  <si>
    <t>Sale Date</t>
  </si>
  <si>
    <t>Instr.</t>
  </si>
  <si>
    <t>Terms of Sale</t>
  </si>
  <si>
    <t>Adj. Sale $</t>
  </si>
  <si>
    <t>Bldg. Residual</t>
  </si>
  <si>
    <t>Cost Man. $</t>
  </si>
  <si>
    <t>E.C.F.</t>
  </si>
  <si>
    <t>Totals:</t>
  </si>
  <si>
    <t>E.C.F. =&gt;</t>
  </si>
  <si>
    <t>Ave. E.C.F. =&gt;</t>
  </si>
  <si>
    <t>212-250-001-002-00</t>
  </si>
  <si>
    <t>WD</t>
  </si>
  <si>
    <t>2023 ARBELA COMMERCIAL ECF STUDY</t>
  </si>
  <si>
    <t>003-020-400-1350-00</t>
  </si>
  <si>
    <t>ARMS-LENGTH</t>
  </si>
  <si>
    <t>007-032-250-0100-01</t>
  </si>
  <si>
    <t>006-017-026-00</t>
  </si>
  <si>
    <t>LAPEER</t>
  </si>
  <si>
    <t xml:space="preserve">BRAY </t>
  </si>
  <si>
    <t xml:space="preserve">CASS CITY </t>
  </si>
  <si>
    <t>041-521-041-00</t>
  </si>
  <si>
    <t>VAN DYKE</t>
  </si>
  <si>
    <t>013-011-200-1150-00</t>
  </si>
  <si>
    <t>WEEDEN</t>
  </si>
  <si>
    <t>212-280-000-078-01</t>
  </si>
  <si>
    <t>RIDGE</t>
  </si>
  <si>
    <t>150-033-200-020-04</t>
  </si>
  <si>
    <t>PECK</t>
  </si>
  <si>
    <t>330-100-020-007-01</t>
  </si>
  <si>
    <t>MARLETTE</t>
  </si>
  <si>
    <t xml:space="preserve">*Conclusion: Use 0.233 Commercial ECF </t>
  </si>
  <si>
    <t>**Only one sale in Arbela Township. Used commercial sales in surrounding townships.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</si>
</sst>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mm/dd/yy"/>
    <numFmt numFmtId="165" formatCode="#0.000_);[Red]\(#0.000\)"/>
  </numFmts>
  <fonts count="4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/>
    <xf numFmtId="0" fontId="2" fillId="3" borderId="0" xfId="0" applyFont="1" applyFill="1"/>
    <xf numFmtId="0" fontId="2" fillId="3" borderId="2" xfId="0" applyFont="1" applyFill="1" applyBorder="1"/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/>
    <xf numFmtId="165" fontId="2" fillId="3" borderId="2" xfId="0" applyNumberFormat="1" applyFont="1" applyFill="1" applyBorder="1"/>
    <xf numFmtId="0" fontId="2" fillId="3" borderId="1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0" xfId="0" applyNumberFormat="1" applyFont="1" applyFill="1" applyAlignment="1">
      <alignment horizontal="center"/>
    </xf>
    <xf numFmtId="164" fontId="2" fillId="3" borderId="2" xfId="0" applyNumberFormat="1" applyFont="1" applyFill="1" applyBorder="1" applyAlignment="1">
      <alignment horizontal="center"/>
    </xf>
    <xf numFmtId="0" fontId="3" fillId="0" borderId="0" xfId="0" applyFont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9"/>
  <sheetViews>
    <sheetView tabSelected="1" workbookViewId="0">
      <selection activeCell="A19" sqref="A19"/>
    </sheetView>
  </sheetViews>
  <sheetFormatPr defaultRowHeight="15" x14ac:dyDescent="0.25"/>
  <cols>
    <col min="1" max="1" width="18.85546875" customWidth="1"/>
    <col min="2" max="2" width="19" customWidth="1"/>
    <col min="3" max="3" width="10.85546875" style="20" customWidth="1"/>
    <col min="4" max="4" width="5.85546875" style="2" customWidth="1"/>
    <col min="5" max="5" width="15.85546875" customWidth="1"/>
    <col min="6" max="6" width="11.42578125" style="7" customWidth="1"/>
    <col min="7" max="7" width="12.85546875" style="7" customWidth="1"/>
    <col min="8" max="8" width="12.28515625" style="7" customWidth="1"/>
    <col min="9" max="9" width="8.42578125" style="13" customWidth="1"/>
  </cols>
  <sheetData>
    <row r="1" spans="1:46" ht="18.75" x14ac:dyDescent="0.3">
      <c r="A1" s="24" t="s">
        <v>14</v>
      </c>
    </row>
    <row r="3" spans="1:46" x14ac:dyDescent="0.25">
      <c r="A3" s="1" t="s">
        <v>0</v>
      </c>
      <c r="B3" s="1" t="s">
        <v>1</v>
      </c>
      <c r="C3" s="11" t="s">
        <v>2</v>
      </c>
      <c r="D3" s="1" t="s">
        <v>3</v>
      </c>
      <c r="E3" s="1" t="s">
        <v>4</v>
      </c>
      <c r="F3" s="6" t="s">
        <v>5</v>
      </c>
      <c r="G3" s="6" t="s">
        <v>6</v>
      </c>
      <c r="H3" s="6" t="s">
        <v>7</v>
      </c>
      <c r="I3" s="12" t="s">
        <v>8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</row>
    <row r="4" spans="1:46" x14ac:dyDescent="0.25">
      <c r="A4" t="s">
        <v>15</v>
      </c>
      <c r="B4" t="s">
        <v>20</v>
      </c>
      <c r="C4" s="20">
        <v>44361</v>
      </c>
      <c r="D4" s="2" t="s">
        <v>13</v>
      </c>
      <c r="E4" t="s">
        <v>16</v>
      </c>
      <c r="F4" s="7">
        <v>23000</v>
      </c>
      <c r="G4" s="7">
        <v>19977</v>
      </c>
      <c r="H4" s="7">
        <v>59543</v>
      </c>
      <c r="I4" s="13">
        <v>0.33600000000000002</v>
      </c>
    </row>
    <row r="5" spans="1:46" x14ac:dyDescent="0.25">
      <c r="A5" t="s">
        <v>17</v>
      </c>
      <c r="B5" t="s">
        <v>21</v>
      </c>
      <c r="C5" s="20">
        <v>44460</v>
      </c>
      <c r="D5" s="2" t="s">
        <v>13</v>
      </c>
      <c r="E5" t="s">
        <v>16</v>
      </c>
      <c r="F5" s="7">
        <v>85000</v>
      </c>
      <c r="G5" s="7">
        <v>37491</v>
      </c>
      <c r="H5" s="7">
        <v>245373</v>
      </c>
      <c r="I5" s="13">
        <v>0.153</v>
      </c>
    </row>
    <row r="6" spans="1:46" x14ac:dyDescent="0.25">
      <c r="A6" t="s">
        <v>18</v>
      </c>
      <c r="B6" t="s">
        <v>19</v>
      </c>
      <c r="C6" s="20">
        <v>44449</v>
      </c>
      <c r="D6" s="2" t="s">
        <v>13</v>
      </c>
      <c r="E6" t="s">
        <v>16</v>
      </c>
      <c r="F6" s="7">
        <v>177500</v>
      </c>
      <c r="G6" s="7">
        <v>62603</v>
      </c>
      <c r="H6" s="7">
        <v>242284</v>
      </c>
      <c r="I6" s="13">
        <v>0.25800000000000001</v>
      </c>
      <c r="T6" s="2"/>
      <c r="AK6" s="2"/>
      <c r="AM6" s="2"/>
    </row>
    <row r="7" spans="1:46" x14ac:dyDescent="0.25">
      <c r="A7" t="s">
        <v>22</v>
      </c>
      <c r="B7" t="s">
        <v>23</v>
      </c>
      <c r="C7" s="20">
        <v>44903</v>
      </c>
      <c r="D7" s="2" t="s">
        <v>13</v>
      </c>
      <c r="E7" t="s">
        <v>16</v>
      </c>
      <c r="F7" s="7">
        <v>350000</v>
      </c>
      <c r="G7" s="7">
        <v>204187</v>
      </c>
      <c r="H7" s="7">
        <v>670134</v>
      </c>
      <c r="I7" s="13">
        <v>0.30499999999999999</v>
      </c>
    </row>
    <row r="8" spans="1:46" x14ac:dyDescent="0.25">
      <c r="A8" t="s">
        <v>24</v>
      </c>
      <c r="B8" t="s">
        <v>25</v>
      </c>
      <c r="C8" s="20">
        <v>44326</v>
      </c>
      <c r="D8" s="2" t="s">
        <v>13</v>
      </c>
      <c r="E8" t="s">
        <v>16</v>
      </c>
      <c r="F8" s="7">
        <v>75000</v>
      </c>
      <c r="G8" s="7">
        <v>26338</v>
      </c>
      <c r="H8" s="7">
        <v>187324</v>
      </c>
      <c r="I8" s="13">
        <v>0.14099999999999999</v>
      </c>
    </row>
    <row r="9" spans="1:46" x14ac:dyDescent="0.25">
      <c r="A9" t="s">
        <v>26</v>
      </c>
      <c r="B9" t="s">
        <v>27</v>
      </c>
      <c r="C9" s="20">
        <v>44407</v>
      </c>
      <c r="D9" s="2" t="s">
        <v>13</v>
      </c>
      <c r="E9" t="s">
        <v>16</v>
      </c>
      <c r="F9" s="7">
        <v>80000</v>
      </c>
      <c r="G9" s="7">
        <v>28362</v>
      </c>
      <c r="H9" s="7">
        <v>125835</v>
      </c>
      <c r="I9" s="13">
        <v>0.22500000000000001</v>
      </c>
    </row>
    <row r="10" spans="1:46" x14ac:dyDescent="0.25">
      <c r="A10" t="s">
        <v>28</v>
      </c>
      <c r="B10" t="s">
        <v>29</v>
      </c>
      <c r="C10" s="20">
        <v>44635</v>
      </c>
      <c r="D10" s="2" t="s">
        <v>13</v>
      </c>
      <c r="E10" t="s">
        <v>16</v>
      </c>
      <c r="F10" s="7">
        <v>150000</v>
      </c>
      <c r="G10" s="7">
        <v>56001</v>
      </c>
      <c r="H10" s="7">
        <v>326364</v>
      </c>
      <c r="I10" s="13">
        <v>0.17199999999999999</v>
      </c>
    </row>
    <row r="11" spans="1:46" x14ac:dyDescent="0.25">
      <c r="A11" t="s">
        <v>12</v>
      </c>
      <c r="B11" t="s">
        <v>27</v>
      </c>
      <c r="C11" s="20">
        <v>44734</v>
      </c>
      <c r="D11" s="2" t="s">
        <v>13</v>
      </c>
      <c r="E11" t="s">
        <v>16</v>
      </c>
      <c r="F11" s="7">
        <v>82000</v>
      </c>
      <c r="G11" s="7">
        <v>13919</v>
      </c>
      <c r="H11" s="7">
        <v>81934</v>
      </c>
      <c r="I11" s="13">
        <v>0.17</v>
      </c>
    </row>
    <row r="12" spans="1:46" x14ac:dyDescent="0.25">
      <c r="A12" t="s">
        <v>30</v>
      </c>
      <c r="B12" t="s">
        <v>31</v>
      </c>
      <c r="C12" s="20">
        <v>44560</v>
      </c>
      <c r="D12" s="2" t="s">
        <v>13</v>
      </c>
      <c r="E12" t="s">
        <v>16</v>
      </c>
      <c r="F12" s="7">
        <v>60000</v>
      </c>
      <c r="G12" s="7">
        <v>52790</v>
      </c>
      <c r="H12" s="7">
        <v>216025</v>
      </c>
      <c r="I12" s="13">
        <v>0.24399999999999999</v>
      </c>
    </row>
    <row r="13" spans="1:46" ht="15.75" thickBot="1" x14ac:dyDescent="0.3"/>
    <row r="14" spans="1:46" ht="15.75" thickTop="1" x14ac:dyDescent="0.25">
      <c r="A14" s="3"/>
      <c r="B14" s="3"/>
      <c r="C14" s="21" t="s">
        <v>9</v>
      </c>
      <c r="D14" s="17"/>
      <c r="E14" s="3"/>
      <c r="F14" s="8">
        <f>+SUM(F4:F13)</f>
        <v>1082500</v>
      </c>
      <c r="G14" s="8">
        <f>+SUM(G4:G13)</f>
        <v>501668</v>
      </c>
      <c r="H14" s="8">
        <f>+SUM(H4:H13)</f>
        <v>2154816</v>
      </c>
      <c r="I14" s="14"/>
    </row>
    <row r="15" spans="1:46" x14ac:dyDescent="0.25">
      <c r="A15" s="4"/>
      <c r="B15" s="4"/>
      <c r="C15" s="22"/>
      <c r="D15" s="18"/>
      <c r="E15" s="4"/>
      <c r="F15" s="9"/>
      <c r="G15" s="9"/>
      <c r="H15" s="9" t="s">
        <v>10</v>
      </c>
      <c r="I15" s="15">
        <f>G14/H14</f>
        <v>0.23281245359232527</v>
      </c>
    </row>
    <row r="16" spans="1:46" x14ac:dyDescent="0.25">
      <c r="A16" s="5"/>
      <c r="B16" s="5"/>
      <c r="C16" s="23"/>
      <c r="D16" s="19"/>
      <c r="E16" s="5"/>
      <c r="F16" s="10"/>
      <c r="G16" s="10"/>
      <c r="H16" s="10" t="s">
        <v>11</v>
      </c>
      <c r="I16" s="16">
        <f>AVERAGE(I4:I12)</f>
        <v>0.22266666666666668</v>
      </c>
    </row>
    <row r="18" spans="1:1" x14ac:dyDescent="0.25">
      <c r="A18" t="s">
        <v>32</v>
      </c>
    </row>
    <row r="19" spans="1:1" x14ac:dyDescent="0.25">
      <c r="A19" t="s">
        <v>33</v>
      </c>
    </row>
  </sheetData>
  <conditionalFormatting sqref="A4:I13">
    <cfRule type="expression" dxfId="1" priority="3" stopIfTrue="1">
      <formula>MOD(ROW(),4)&gt;1</formula>
    </cfRule>
    <cfRule type="expression" dxfId="0" priority="4" stopIfTrue="1">
      <formula>MOD(ROW(),4)&lt;2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E.C.F. Analysis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Asser</dc:creator>
  <cp:lastModifiedBy>David McArthur</cp:lastModifiedBy>
  <cp:lastPrinted>2021-12-17T18:00:52Z</cp:lastPrinted>
  <dcterms:created xsi:type="dcterms:W3CDTF">2021-12-17T16:48:26Z</dcterms:created>
  <dcterms:modified xsi:type="dcterms:W3CDTF">2024-02-06T14:34:21Z</dcterms:modified>
</cp:coreProperties>
</file>